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6E555B87-710B-400C-BBAC-D3D01CCF17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-2027" sheetId="11" r:id="rId1"/>
    <sheet name="2022-2024" sheetId="8" r:id="rId2"/>
    <sheet name="2019-2021" sheetId="7" state="hidden" r:id="rId3"/>
    <sheet name="Tabelle2" sheetId="10" state="hidden" r:id="rId4"/>
    <sheet name="Brennwerte" sheetId="2" state="hidden" r:id="rId5"/>
    <sheet name="2016-2018" sheetId="6" state="hidden" r:id="rId6"/>
    <sheet name="2013-2015" sheetId="5" state="hidden" r:id="rId7"/>
    <sheet name="2010-2012" sheetId="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5" i="2" l="1"/>
  <c r="I195" i="2"/>
  <c r="K195" i="2" s="1"/>
  <c r="H195" i="2"/>
  <c r="I194" i="2"/>
  <c r="I193" i="2"/>
  <c r="I192" i="2"/>
  <c r="I191" i="2"/>
  <c r="I190" i="2"/>
  <c r="F199" i="2"/>
  <c r="F198" i="2"/>
  <c r="F197" i="2"/>
  <c r="F196" i="2"/>
  <c r="F195" i="2"/>
  <c r="F194" i="2"/>
  <c r="F193" i="2"/>
  <c r="F192" i="2"/>
  <c r="F191" i="2"/>
  <c r="F190" i="2"/>
  <c r="I189" i="2"/>
  <c r="F189" i="2"/>
  <c r="H175" i="2"/>
  <c r="I187" i="2"/>
  <c r="F188" i="2"/>
  <c r="J199" i="2"/>
  <c r="I199" i="2"/>
  <c r="K199" i="2" s="1"/>
  <c r="H199" i="2"/>
  <c r="J198" i="2"/>
  <c r="I198" i="2"/>
  <c r="K198" i="2" s="1"/>
  <c r="H198" i="2"/>
  <c r="J197" i="2"/>
  <c r="I197" i="2"/>
  <c r="K197" i="2" s="1"/>
  <c r="H197" i="2"/>
  <c r="J196" i="2"/>
  <c r="I196" i="2"/>
  <c r="K196" i="2" s="1"/>
  <c r="H196" i="2"/>
  <c r="J194" i="2"/>
  <c r="J193" i="2"/>
  <c r="J192" i="2" s="1"/>
  <c r="J191" i="2"/>
  <c r="J190" i="2" s="1"/>
  <c r="J189" i="2" s="1"/>
  <c r="J188" i="2"/>
  <c r="J187" i="2" s="1"/>
  <c r="I188" i="2"/>
  <c r="I186" i="2"/>
  <c r="J186" i="2"/>
  <c r="I185" i="2"/>
  <c r="J185" i="2"/>
  <c r="I184" i="2"/>
  <c r="I183" i="2"/>
  <c r="J184" i="2"/>
  <c r="J183" i="2" s="1"/>
  <c r="H163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94" i="2" l="1"/>
  <c r="H194" i="2" s="1"/>
  <c r="K193" i="2"/>
  <c r="H193" i="2" l="1"/>
  <c r="K192" i="2"/>
  <c r="H192" i="2" l="1"/>
  <c r="K191" i="2"/>
  <c r="H191" i="2" l="1"/>
  <c r="K190" i="2"/>
  <c r="H190" i="2" l="1"/>
  <c r="K189" i="2"/>
  <c r="H189" i="2" l="1"/>
  <c r="K188" i="2"/>
  <c r="H188" i="2" l="1"/>
  <c r="K187" i="2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H187" i="2" l="1"/>
  <c r="K186" i="2"/>
  <c r="H127" i="2"/>
  <c r="H186" i="2" l="1"/>
  <c r="K185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H185" i="2" l="1"/>
  <c r="K184" i="2"/>
  <c r="F136" i="2"/>
  <c r="K183" i="2" l="1"/>
  <c r="H184" i="2"/>
  <c r="F135" i="2"/>
  <c r="H183" i="2" l="1"/>
  <c r="F134" i="2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<sst xmlns="http://schemas.openxmlformats.org/spreadsheetml/2006/main" count="88" uniqueCount="29">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</sst>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  <xf numFmtId="166" fontId="13" fillId="3" borderId="15" xfId="0" applyNumberFormat="1" applyFont="1" applyFill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2CB0-F206-4B2C-8392-8EE94C447481}">
  <dimension ref="A2:AL92"/>
  <sheetViews>
    <sheetView tabSelected="1" topLeftCell="A14" workbookViewId="0">
      <selection activeCell="J40" sqref="J40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2025</v>
      </c>
      <c r="D9" s="38"/>
    </row>
    <row r="10" spans="2:7" x14ac:dyDescent="0.2">
      <c r="C10" s="39">
        <v>2026</v>
      </c>
      <c r="D10" s="50"/>
    </row>
    <row r="11" spans="2:7" ht="13.5" thickBot="1" x14ac:dyDescent="0.25">
      <c r="C11" s="40">
        <v>2027</v>
      </c>
      <c r="D11" s="53"/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45658</v>
      </c>
      <c r="D22" s="23">
        <v>45689</v>
      </c>
      <c r="E22" s="22">
        <v>45717</v>
      </c>
      <c r="F22" s="23">
        <v>45748</v>
      </c>
      <c r="G22" s="22">
        <v>45778</v>
      </c>
      <c r="H22" s="23">
        <v>45809</v>
      </c>
      <c r="I22" s="22">
        <v>45839</v>
      </c>
      <c r="J22" s="23">
        <v>45870</v>
      </c>
      <c r="K22" s="22">
        <v>45901</v>
      </c>
      <c r="L22" s="23">
        <v>45931</v>
      </c>
      <c r="M22" s="22">
        <v>45962</v>
      </c>
      <c r="N22" s="23">
        <v>45992</v>
      </c>
      <c r="O22" s="22">
        <v>46023</v>
      </c>
      <c r="P22" s="23">
        <v>46054</v>
      </c>
      <c r="Q22" s="22">
        <v>46082</v>
      </c>
      <c r="R22" s="23">
        <v>46113</v>
      </c>
      <c r="S22" s="22">
        <v>46143</v>
      </c>
      <c r="T22" s="23">
        <v>46174</v>
      </c>
      <c r="U22" s="22">
        <v>46204</v>
      </c>
      <c r="V22" s="23">
        <v>46235</v>
      </c>
      <c r="W22" s="22">
        <v>46266</v>
      </c>
      <c r="X22" s="23">
        <v>46296</v>
      </c>
      <c r="Y22" s="22">
        <v>46327</v>
      </c>
      <c r="Z22" s="23">
        <v>46357</v>
      </c>
      <c r="AA22" s="22">
        <v>46388</v>
      </c>
      <c r="AB22" s="23">
        <v>46419</v>
      </c>
      <c r="AC22" s="22">
        <v>46447</v>
      </c>
      <c r="AD22" s="23">
        <v>46478</v>
      </c>
      <c r="AE22" s="22">
        <v>46508</v>
      </c>
      <c r="AF22" s="23">
        <v>46539</v>
      </c>
      <c r="AG22" s="22">
        <v>46569</v>
      </c>
      <c r="AH22" s="23">
        <v>46600</v>
      </c>
      <c r="AI22" s="22">
        <v>46631</v>
      </c>
      <c r="AJ22" s="23">
        <v>46661</v>
      </c>
      <c r="AK22" s="22">
        <v>46692</v>
      </c>
      <c r="AL22" s="23">
        <v>46722</v>
      </c>
    </row>
    <row r="23" spans="1:38" ht="13.5" thickBot="1" x14ac:dyDescent="0.25">
      <c r="A23" s="4"/>
      <c r="B23" s="19">
        <v>45292</v>
      </c>
      <c r="C23" s="48">
        <v>11.506260810420972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45323</v>
      </c>
      <c r="C24" s="48">
        <v>11.504952170996187</v>
      </c>
      <c r="D24" s="48">
        <v>11.505577174668902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45352</v>
      </c>
      <c r="C25" s="48">
        <v>11.506836237970305</v>
      </c>
      <c r="D25" s="48">
        <v>11.507270547296047</v>
      </c>
      <c r="E25" s="48">
        <v>11.508057164586294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45383</v>
      </c>
      <c r="C26" s="48">
        <v>11.510882778791705</v>
      </c>
      <c r="D26" s="48">
        <v>11.510748117419892</v>
      </c>
      <c r="E26" s="48">
        <v>11.511223566739485</v>
      </c>
      <c r="F26" s="48">
        <v>11.510360196957075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45413</v>
      </c>
      <c r="C27" s="48">
        <v>11.517179740663357</v>
      </c>
      <c r="D27" s="48">
        <v>11.515977956804303</v>
      </c>
      <c r="E27" s="48">
        <v>11.515859251726869</v>
      </c>
      <c r="F27" s="48">
        <v>11.514600556041078</v>
      </c>
      <c r="G27" s="49">
        <v>11.514069738264224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45444</v>
      </c>
      <c r="C28" s="48">
        <v>11.521171122762951</v>
      </c>
      <c r="D28" s="48">
        <v>11.519187941765543</v>
      </c>
      <c r="E28" s="48">
        <v>11.518652742124114</v>
      </c>
      <c r="F28" s="48">
        <v>11.517125927957627</v>
      </c>
      <c r="G28" s="49">
        <v>11.516449435236709</v>
      </c>
      <c r="H28" s="48">
        <v>11.516806265599897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45474</v>
      </c>
      <c r="C29" s="48">
        <v>11.521180914383955</v>
      </c>
      <c r="D29" s="48">
        <v>11.519103520662499</v>
      </c>
      <c r="E29" s="48">
        <v>11.518557926475294</v>
      </c>
      <c r="F29" s="48">
        <v>11.51698143831452</v>
      </c>
      <c r="G29" s="49">
        <v>11.516288130779499</v>
      </c>
      <c r="H29" s="48">
        <v>11.516662314384355</v>
      </c>
      <c r="I29" s="48">
        <v>11.516640776068634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45505</v>
      </c>
      <c r="C30" s="48">
        <v>11.52082311944794</v>
      </c>
      <c r="D30" s="48">
        <v>11.518727124704474</v>
      </c>
      <c r="E30" s="48">
        <v>11.518213498561959</v>
      </c>
      <c r="F30" s="48">
        <v>11.51661136095723</v>
      </c>
      <c r="G30" s="49">
        <v>11.515914895100437</v>
      </c>
      <c r="H30" s="48">
        <v>11.516312790462361</v>
      </c>
      <c r="I30" s="48">
        <v>11.516302315504223</v>
      </c>
      <c r="J30" s="54">
        <v>11.516463013424614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45536</v>
      </c>
      <c r="C31" s="48">
        <v>11.518213772360795</v>
      </c>
      <c r="D31" s="48">
        <v>11.516559572953847</v>
      </c>
      <c r="E31" s="48">
        <v>11.516337291795541</v>
      </c>
      <c r="F31" s="48">
        <v>11.514838159180941</v>
      </c>
      <c r="G31" s="49">
        <v>11.514214380176176</v>
      </c>
      <c r="H31" s="48">
        <v>11.514680804470451</v>
      </c>
      <c r="I31" s="48">
        <v>11.514726210748162</v>
      </c>
      <c r="J31" s="54">
        <v>11.514930596577594</v>
      </c>
      <c r="K31" s="5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45566</v>
      </c>
      <c r="C32" s="48">
        <v>11.51855978940193</v>
      </c>
      <c r="D32" s="48">
        <v>11.516724694368772</v>
      </c>
      <c r="E32" s="48">
        <v>11.516465405146432</v>
      </c>
      <c r="F32" s="48">
        <v>11.51488015688998</v>
      </c>
      <c r="G32" s="49">
        <v>11.514224529326388</v>
      </c>
      <c r="H32" s="48">
        <v>11.514711903844544</v>
      </c>
      <c r="I32" s="48">
        <v>11.514758192188953</v>
      </c>
      <c r="J32" s="54">
        <v>11.514970512326247</v>
      </c>
      <c r="K32" s="54"/>
      <c r="L32" s="5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45597</v>
      </c>
      <c r="C33" s="48">
        <v>11.50956149871128</v>
      </c>
      <c r="D33" s="48">
        <v>11.509667296482581</v>
      </c>
      <c r="E33" s="48">
        <v>11.510552856603944</v>
      </c>
      <c r="F33" s="48">
        <v>11.509373086368567</v>
      </c>
      <c r="G33" s="49">
        <v>11.508990053378078</v>
      </c>
      <c r="H33" s="48">
        <v>11.509718624701048</v>
      </c>
      <c r="I33" s="48">
        <v>11.509962933581278</v>
      </c>
      <c r="J33" s="54">
        <v>11.510327030070124</v>
      </c>
      <c r="K33" s="54"/>
      <c r="L33" s="56"/>
      <c r="M33" s="5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45627</v>
      </c>
      <c r="C34" s="48">
        <v>11.52111638918937</v>
      </c>
      <c r="D34" s="48">
        <v>11.517707454850473</v>
      </c>
      <c r="E34" s="48">
        <v>11.517160611586887</v>
      </c>
      <c r="F34" s="48">
        <v>11.515013986445506</v>
      </c>
      <c r="G34" s="49">
        <v>11.51416308056533</v>
      </c>
      <c r="H34" s="48">
        <v>11.514785153861194</v>
      </c>
      <c r="I34" s="48">
        <v>11.514840095396632</v>
      </c>
      <c r="J34" s="54">
        <v>11.515102851673751</v>
      </c>
      <c r="K34" s="54"/>
      <c r="L34" s="56"/>
      <c r="M34" s="57"/>
      <c r="N34" s="5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45658</v>
      </c>
      <c r="C35" s="28">
        <v>11.509</v>
      </c>
      <c r="D35" s="48">
        <v>11.509461857127942</v>
      </c>
      <c r="E35" s="48">
        <v>11.51099030405901</v>
      </c>
      <c r="F35" s="48">
        <v>11.509080105211474</v>
      </c>
      <c r="G35" s="49">
        <v>11.508527125486269</v>
      </c>
      <c r="H35" s="48">
        <v>11.509634671097757</v>
      </c>
      <c r="I35" s="48">
        <v>11.509995334994661</v>
      </c>
      <c r="J35" s="54">
        <v>11.510517713637791</v>
      </c>
      <c r="K35" s="54"/>
      <c r="L35" s="56"/>
      <c r="M35" s="57"/>
      <c r="N35" s="57"/>
      <c r="O35" s="57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45689</v>
      </c>
      <c r="C36" s="18"/>
      <c r="D36" s="28">
        <v>11.51</v>
      </c>
      <c r="E36" s="48">
        <v>11.512260779669733</v>
      </c>
      <c r="F36" s="48">
        <v>11.509119977237406</v>
      </c>
      <c r="G36" s="49">
        <v>11.50832242758316</v>
      </c>
      <c r="H36" s="48">
        <v>11.50988767677493</v>
      </c>
      <c r="I36" s="48">
        <v>11.510361366425393</v>
      </c>
      <c r="J36" s="54">
        <v>11.511045437510939</v>
      </c>
      <c r="K36" s="54"/>
      <c r="L36" s="56"/>
      <c r="M36" s="57"/>
      <c r="N36" s="57"/>
      <c r="O36" s="57"/>
      <c r="P36" s="57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45717</v>
      </c>
      <c r="C37" s="15"/>
      <c r="D37" s="14"/>
      <c r="E37" s="28">
        <v>11.515000000000001</v>
      </c>
      <c r="F37" s="48">
        <v>11.508463683434096</v>
      </c>
      <c r="G37" s="49">
        <v>11.507330763443788</v>
      </c>
      <c r="H37" s="48">
        <v>11.509829262186994</v>
      </c>
      <c r="I37" s="48">
        <v>11.510528017142429</v>
      </c>
      <c r="J37" s="54">
        <v>11.511490117342033</v>
      </c>
      <c r="K37" s="54"/>
      <c r="L37" s="56"/>
      <c r="M37" s="57"/>
      <c r="N37" s="57"/>
      <c r="O37" s="57"/>
      <c r="P37" s="57"/>
      <c r="Q37" s="5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45748</v>
      </c>
      <c r="C38" s="15"/>
      <c r="D38" s="15"/>
      <c r="E38" s="14"/>
      <c r="F38" s="28">
        <v>11.497999999999999</v>
      </c>
      <c r="G38" s="49">
        <v>11.500024480012309</v>
      </c>
      <c r="H38" s="48">
        <v>11.50594087853748</v>
      </c>
      <c r="I38" s="48">
        <v>11.507779913984651</v>
      </c>
      <c r="J38" s="54">
        <v>11.509591365150436</v>
      </c>
      <c r="K38" s="54"/>
      <c r="L38" s="56"/>
      <c r="M38" s="57"/>
      <c r="N38" s="57"/>
      <c r="O38" s="57"/>
      <c r="P38" s="57"/>
      <c r="Q38" s="57"/>
      <c r="R38" s="5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45778</v>
      </c>
      <c r="C39" s="17"/>
      <c r="D39" s="17"/>
      <c r="E39" s="17"/>
      <c r="F39" s="14"/>
      <c r="G39" s="28">
        <v>11.503</v>
      </c>
      <c r="H39" s="48">
        <v>11.503</v>
      </c>
      <c r="I39" s="48">
        <v>11.513873070449652</v>
      </c>
      <c r="J39" s="54">
        <v>11.515507710834484</v>
      </c>
      <c r="K39" s="54"/>
      <c r="L39" s="56"/>
      <c r="M39" s="57"/>
      <c r="N39" s="57"/>
      <c r="O39" s="57"/>
      <c r="P39" s="57"/>
      <c r="Q39" s="57"/>
      <c r="R39" s="57"/>
      <c r="S39" s="57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45809</v>
      </c>
      <c r="C40" s="17"/>
      <c r="D40" s="17"/>
      <c r="E40" s="17"/>
      <c r="F40" s="15"/>
      <c r="G40" s="14"/>
      <c r="H40" s="28">
        <v>11.532</v>
      </c>
      <c r="I40" s="48">
        <v>11.523185986436145</v>
      </c>
      <c r="J40" s="54">
        <v>11.523107609716929</v>
      </c>
      <c r="K40" s="54"/>
      <c r="L40" s="56"/>
      <c r="M40" s="57"/>
      <c r="N40" s="57"/>
      <c r="O40" s="57"/>
      <c r="P40" s="57"/>
      <c r="Q40" s="57"/>
      <c r="R40" s="57"/>
      <c r="S40" s="57"/>
      <c r="T40" s="57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45839</v>
      </c>
      <c r="C41" s="15"/>
      <c r="D41" s="15"/>
      <c r="E41" s="15"/>
      <c r="F41" s="15"/>
      <c r="G41" s="15"/>
      <c r="H41" s="14"/>
      <c r="I41" s="28">
        <v>11.516</v>
      </c>
      <c r="J41" s="54">
        <v>11.518949582684849</v>
      </c>
      <c r="K41" s="54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45870</v>
      </c>
      <c r="C42" s="15"/>
      <c r="D42" s="15"/>
      <c r="E42" s="15"/>
      <c r="F42" s="15"/>
      <c r="G42" s="15"/>
      <c r="H42" s="15"/>
      <c r="I42" s="14"/>
      <c r="J42" s="28">
        <v>11.522</v>
      </c>
      <c r="K42" s="54"/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45901</v>
      </c>
      <c r="C43" s="15"/>
      <c r="D43" s="15"/>
      <c r="E43" s="15"/>
      <c r="F43" s="15"/>
      <c r="G43" s="15"/>
      <c r="H43" s="15"/>
      <c r="I43" s="15"/>
      <c r="J43" s="14"/>
      <c r="K43" s="28"/>
      <c r="L43" s="5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45931</v>
      </c>
      <c r="C44" s="15"/>
      <c r="D44" s="15"/>
      <c r="E44" s="15"/>
      <c r="F44" s="15"/>
      <c r="G44" s="15"/>
      <c r="H44" s="15"/>
      <c r="I44" s="15"/>
      <c r="J44" s="15"/>
      <c r="K44" s="14"/>
      <c r="L44" s="2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45962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45992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46023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46054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46082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46113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46143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46174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46204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36"/>
      <c r="AI53" s="36"/>
      <c r="AJ53" s="36"/>
      <c r="AK53" s="36"/>
      <c r="AL53" s="36"/>
    </row>
    <row r="54" spans="2:38" ht="13.5" thickBot="1" x14ac:dyDescent="0.25">
      <c r="B54" s="20">
        <v>46235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36"/>
      <c r="AJ54" s="36"/>
      <c r="AK54" s="36"/>
      <c r="AL54" s="36"/>
    </row>
    <row r="55" spans="2:38" ht="13.5" thickBot="1" x14ac:dyDescent="0.25">
      <c r="B55" s="19">
        <v>46266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36"/>
      <c r="AK55" s="36"/>
      <c r="AL55" s="36"/>
    </row>
    <row r="56" spans="2:38" ht="13.5" thickBot="1" x14ac:dyDescent="0.25">
      <c r="B56" s="20">
        <v>46296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36"/>
      <c r="AL56" s="36"/>
    </row>
    <row r="57" spans="2:38" ht="13.5" thickBot="1" x14ac:dyDescent="0.25">
      <c r="B57" s="19">
        <v>46327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36"/>
    </row>
    <row r="58" spans="2:38" ht="13.5" thickBot="1" x14ac:dyDescent="0.25">
      <c r="B58" s="20">
        <v>46357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2:38" ht="13.5" thickBot="1" x14ac:dyDescent="0.25">
      <c r="B59" s="19">
        <v>46388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2:38" ht="13.5" thickBot="1" x14ac:dyDescent="0.25">
      <c r="B60" s="20">
        <v>46419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2:38" ht="13.5" thickBot="1" x14ac:dyDescent="0.25">
      <c r="B61" s="19">
        <v>46447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/>
      <c r="AD61" s="57"/>
      <c r="AE61" s="57"/>
      <c r="AF61" s="57"/>
      <c r="AG61" s="57"/>
      <c r="AH61" s="57"/>
      <c r="AI61" s="57"/>
      <c r="AJ61" s="57"/>
      <c r="AK61" s="57"/>
      <c r="AL61" s="57"/>
    </row>
    <row r="62" spans="2:38" ht="13.5" thickBot="1" x14ac:dyDescent="0.25">
      <c r="B62" s="20">
        <v>46478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/>
      <c r="AE62" s="57"/>
      <c r="AF62" s="57"/>
      <c r="AG62" s="57"/>
      <c r="AH62" s="57"/>
      <c r="AI62" s="57"/>
      <c r="AJ62" s="57"/>
      <c r="AK62" s="57"/>
      <c r="AL62" s="57"/>
    </row>
    <row r="63" spans="2:38" ht="13.5" thickBot="1" x14ac:dyDescent="0.25">
      <c r="B63" s="19">
        <v>46508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57"/>
      <c r="AG63" s="57"/>
      <c r="AH63" s="57"/>
      <c r="AI63" s="57"/>
      <c r="AJ63" s="57"/>
      <c r="AK63" s="57"/>
      <c r="AL63" s="57"/>
    </row>
    <row r="64" spans="2:38" ht="13.5" thickBot="1" x14ac:dyDescent="0.25">
      <c r="B64" s="20">
        <v>46539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/>
      <c r="AG64" s="57"/>
      <c r="AH64" s="57"/>
      <c r="AI64" s="57"/>
      <c r="AJ64" s="57"/>
      <c r="AK64" s="57"/>
      <c r="AL64" s="57"/>
    </row>
    <row r="65" spans="2:38" ht="13.5" thickBot="1" x14ac:dyDescent="0.25">
      <c r="B65" s="19">
        <v>46569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/>
      <c r="AH65" s="57"/>
      <c r="AI65" s="57"/>
      <c r="AJ65" s="57"/>
      <c r="AK65" s="57"/>
      <c r="AL65" s="57"/>
    </row>
    <row r="66" spans="2:38" ht="13.5" thickBot="1" x14ac:dyDescent="0.25">
      <c r="B66" s="20">
        <v>46600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/>
      <c r="AI66" s="57"/>
      <c r="AJ66" s="57"/>
      <c r="AK66" s="57"/>
      <c r="AL66" s="57"/>
    </row>
    <row r="67" spans="2:38" ht="13.5" thickBot="1" x14ac:dyDescent="0.25">
      <c r="B67" s="19">
        <v>46631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/>
      <c r="AJ67" s="57"/>
      <c r="AK67" s="57"/>
      <c r="AL67" s="57"/>
    </row>
    <row r="68" spans="2:38" ht="13.5" thickBot="1" x14ac:dyDescent="0.25">
      <c r="B68" s="20">
        <v>46661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/>
      <c r="AK68" s="57"/>
      <c r="AL68" s="57"/>
    </row>
    <row r="69" spans="2:38" ht="13.5" thickBot="1" x14ac:dyDescent="0.25">
      <c r="B69" s="19">
        <v>46692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/>
      <c r="AL69" s="57"/>
    </row>
    <row r="70" spans="2:38" ht="13.5" thickBot="1" x14ac:dyDescent="0.25">
      <c r="B70" s="20">
        <v>46722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/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topLeftCell="A15" workbookViewId="0">
      <selection activeCell="D12" sqref="D1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2022</v>
      </c>
      <c r="D9" s="38">
        <v>11.422000000000001</v>
      </c>
    </row>
    <row r="10" spans="2:7" x14ac:dyDescent="0.2">
      <c r="C10" s="39">
        <v>2023</v>
      </c>
      <c r="D10" s="50">
        <v>11.509</v>
      </c>
    </row>
    <row r="11" spans="2:7" ht="13.5" thickBot="1" x14ac:dyDescent="0.25">
      <c r="C11" s="40">
        <v>2024</v>
      </c>
      <c r="D11" s="53">
        <v>11.506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>
        <v>11.49995593878017</v>
      </c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>
        <v>11.505811784403285</v>
      </c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>
        <v>11.504154307548179</v>
      </c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>
        <v>11.506343768314119</v>
      </c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>
        <v>11.511382453898932</v>
      </c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>
        <v>11.519681878044446</v>
      </c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>
        <v>11.525260635622521</v>
      </c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>
        <v>11.525592728157228</v>
      </c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>
        <v>11.525417338548516</v>
      </c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>
        <v>11.522047603574906</v>
      </c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>
        <v>11.523016516526342</v>
      </c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>
        <v>11.509892000925458</v>
      </c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11.534000000000001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Y72" sqref="Y7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99"/>
  <sheetViews>
    <sheetView workbookViewId="0">
      <pane ySplit="4" topLeftCell="A168" activePane="bottomLeft" state="frozen"/>
      <selection pane="bottomLeft" activeCell="P186" sqref="P186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59">
        <f t="shared" ref="H175" si="17">(E175*G175+E174*G174+E173*G173+E172*G172+E171*G171+E170*G170+E169*G169+E168*G168+E167*G167+E166*G166+E165*G165+E164*G164)/SUM(G164:G175)</f>
        <v>11.508945939154721</v>
      </c>
      <c r="I175" s="61"/>
      <c r="J175" s="61"/>
      <c r="K175" s="61"/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/>
      <c r="I176" s="61"/>
      <c r="J176" s="61"/>
      <c r="K176" s="61"/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/>
      <c r="I177" s="61"/>
      <c r="J177" s="61"/>
      <c r="K177" s="61"/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/>
      <c r="I178" s="61"/>
      <c r="J178" s="61"/>
      <c r="K178" s="61"/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/>
      <c r="I179" s="61"/>
      <c r="J179" s="61"/>
      <c r="K179" s="61"/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/>
      <c r="I180" s="61"/>
      <c r="J180" s="61"/>
      <c r="K180" s="61"/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/>
      <c r="I181" s="61"/>
      <c r="J181" s="61"/>
      <c r="K181" s="61"/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/>
      <c r="I182" s="61"/>
      <c r="J182" s="61"/>
      <c r="K182" s="61"/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18">K183/J183</f>
        <v>11.515942104058187</v>
      </c>
      <c r="I183" s="61">
        <f t="shared" ref="I183:I184" si="19">G183*E183</f>
        <v>327135009.42400002</v>
      </c>
      <c r="J183" s="61">
        <f t="shared" ref="J183:J184" si="20">J184+G183</f>
        <v>1106153022</v>
      </c>
      <c r="K183" s="61">
        <f t="shared" ref="K183:K184" si="21">K184+I183</f>
        <v>12738394159.581001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18"/>
        <v>11.51444578564934</v>
      </c>
      <c r="I184" s="61">
        <f t="shared" si="19"/>
        <v>493862736.66599995</v>
      </c>
      <c r="J184" s="61">
        <f t="shared" si="20"/>
        <v>1077885934</v>
      </c>
      <c r="K184" s="61">
        <f t="shared" si="21"/>
        <v>12411259150.157001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22">K185/J185</f>
        <v>11.514464259969579</v>
      </c>
      <c r="I185" s="61">
        <f t="shared" ref="I185" si="23">G185*E185</f>
        <v>857445792.01600003</v>
      </c>
      <c r="J185" s="61">
        <f t="shared" ref="J185" si="24">J186+G185</f>
        <v>1034993565</v>
      </c>
      <c r="K185" s="61">
        <f t="shared" ref="K185" si="25">K186+I185</f>
        <v>11917396413.491001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26">G186/E186</f>
        <v>10973103.484320557</v>
      </c>
      <c r="G186" s="63">
        <v>125971228</v>
      </c>
      <c r="H186" s="60">
        <f t="shared" ref="H186" si="27">K186/J186</f>
        <v>11.50995087772993</v>
      </c>
      <c r="I186" s="61">
        <f t="shared" ref="I186" si="28">G186*E186</f>
        <v>1446149697.4400001</v>
      </c>
      <c r="J186" s="61">
        <f t="shared" ref="J186" si="29">J187+G186</f>
        <v>960903373</v>
      </c>
      <c r="K186" s="61">
        <f t="shared" ref="K186" si="30">K187+I186</f>
        <v>11059950621.475</v>
      </c>
    </row>
    <row r="187" spans="2:11" x14ac:dyDescent="0.2">
      <c r="B187" s="39">
        <v>1</v>
      </c>
      <c r="C187" s="46">
        <v>12</v>
      </c>
      <c r="D187" s="46">
        <v>2024</v>
      </c>
      <c r="E187" s="64">
        <v>11.534000000000001</v>
      </c>
      <c r="F187" s="47">
        <f t="shared" si="26"/>
        <v>13542075.689266516</v>
      </c>
      <c r="G187" s="63">
        <v>156194301</v>
      </c>
      <c r="H187" s="60">
        <f t="shared" ref="H187" si="31">K187/J187</f>
        <v>11.514469746562458</v>
      </c>
      <c r="I187" s="61">
        <f t="shared" ref="I187" si="32">G187*E187</f>
        <v>1801545067.7340002</v>
      </c>
      <c r="J187" s="61">
        <f t="shared" ref="J187" si="33">J188+G187</f>
        <v>834932145</v>
      </c>
      <c r="K187" s="61">
        <f t="shared" ref="K187" si="34">K188+I187</f>
        <v>9613800924.0349998</v>
      </c>
    </row>
    <row r="188" spans="2:11" x14ac:dyDescent="0.2">
      <c r="B188" s="39">
        <v>1</v>
      </c>
      <c r="C188" s="46">
        <v>1</v>
      </c>
      <c r="D188" s="46">
        <v>2025</v>
      </c>
      <c r="E188" s="64">
        <v>11.509</v>
      </c>
      <c r="F188" s="47">
        <f t="shared" ref="F188:F199" si="35">G188/E188</f>
        <v>14430852.11573551</v>
      </c>
      <c r="G188" s="63">
        <v>166084677</v>
      </c>
      <c r="H188" s="60">
        <f t="shared" ref="H188:H198" si="36">K188/J188</f>
        <v>11.509975354049951</v>
      </c>
      <c r="I188" s="61">
        <f t="shared" ref="I188:I198" si="37">G188*E188</f>
        <v>1911468547.5930002</v>
      </c>
      <c r="J188" s="61">
        <f t="shared" ref="J188:J198" si="38">J189+G188</f>
        <v>678737844</v>
      </c>
      <c r="K188" s="61">
        <f t="shared" ref="K188:K198" si="39">K189+I188</f>
        <v>7812255856.3010006</v>
      </c>
    </row>
    <row r="189" spans="2:11" x14ac:dyDescent="0.2">
      <c r="B189" s="39">
        <v>1</v>
      </c>
      <c r="C189" s="46">
        <v>2</v>
      </c>
      <c r="D189" s="46">
        <v>2025</v>
      </c>
      <c r="E189" s="64">
        <v>11.51</v>
      </c>
      <c r="F189" s="47">
        <f t="shared" si="35"/>
        <v>12384095.74283232</v>
      </c>
      <c r="G189" s="63">
        <v>142540942</v>
      </c>
      <c r="H189" s="60">
        <f t="shared" ref="H189" si="40">K189/J189</f>
        <v>11.51029134032054</v>
      </c>
      <c r="I189" s="61">
        <f t="shared" ref="I189" si="41">G189*E189</f>
        <v>1640646242.4200001</v>
      </c>
      <c r="J189" s="61">
        <f t="shared" ref="J189" si="42">J190+G189</f>
        <v>512653167</v>
      </c>
      <c r="K189" s="61">
        <f t="shared" ref="K189" si="43">K190+I189</f>
        <v>5900787308.7080002</v>
      </c>
    </row>
    <row r="190" spans="2:11" x14ac:dyDescent="0.2">
      <c r="B190" s="39">
        <v>1</v>
      </c>
      <c r="C190" s="46">
        <v>3</v>
      </c>
      <c r="D190" s="46">
        <v>2025</v>
      </c>
      <c r="E190" s="64">
        <v>11.515000000000001</v>
      </c>
      <c r="F190" s="47">
        <f t="shared" si="35"/>
        <v>10216613.287016934</v>
      </c>
      <c r="G190" s="63">
        <v>117644302</v>
      </c>
      <c r="H190" s="60">
        <f t="shared" ref="H190" si="44">K190/J190</f>
        <v>11.510403543919686</v>
      </c>
      <c r="I190" s="61">
        <f t="shared" ref="I190" si="45">G190*E190</f>
        <v>1354674137.53</v>
      </c>
      <c r="J190" s="61">
        <f t="shared" ref="J190" si="46">J191+G190</f>
        <v>370112225</v>
      </c>
      <c r="K190" s="61">
        <f t="shared" ref="K190" si="47">K191+I190</f>
        <v>4260141066.2880001</v>
      </c>
    </row>
    <row r="191" spans="2:11" x14ac:dyDescent="0.2">
      <c r="B191" s="39">
        <v>1</v>
      </c>
      <c r="C191" s="46">
        <v>4</v>
      </c>
      <c r="D191" s="46">
        <v>2025</v>
      </c>
      <c r="E191" s="64">
        <v>11.497999999999999</v>
      </c>
      <c r="F191" s="47">
        <f t="shared" si="35"/>
        <v>6391415.8984171161</v>
      </c>
      <c r="G191" s="63">
        <v>73488500</v>
      </c>
      <c r="H191" s="60">
        <f t="shared" ref="H191" si="48">K191/J191</f>
        <v>11.508261700073477</v>
      </c>
      <c r="I191" s="61">
        <f t="shared" ref="I191" si="49">G191*E191</f>
        <v>844970773</v>
      </c>
      <c r="J191" s="61">
        <f t="shared" ref="J191" si="50">J192+G191</f>
        <v>252467923</v>
      </c>
      <c r="K191" s="61">
        <f t="shared" ref="K191" si="51">K192+I191</f>
        <v>2905466928.7579999</v>
      </c>
    </row>
    <row r="192" spans="2:11" x14ac:dyDescent="0.2">
      <c r="B192" s="39">
        <v>1</v>
      </c>
      <c r="C192" s="46">
        <v>5</v>
      </c>
      <c r="D192" s="46">
        <v>2025</v>
      </c>
      <c r="E192" s="64">
        <v>11.503</v>
      </c>
      <c r="F192" s="47">
        <f t="shared" si="35"/>
        <v>4730822.7418934191</v>
      </c>
      <c r="G192" s="63">
        <v>54418654</v>
      </c>
      <c r="H192" s="60">
        <f t="shared" ref="H192:H193" si="52">K192/J192</f>
        <v>11.512475128260974</v>
      </c>
      <c r="I192" s="61">
        <f t="shared" ref="I192:I193" si="53">G192*E192</f>
        <v>625977776.96200001</v>
      </c>
      <c r="J192" s="61">
        <f t="shared" ref="J192:J193" si="54">J193+G192</f>
        <v>178979423</v>
      </c>
      <c r="K192" s="61">
        <f t="shared" ref="K192:K193" si="55">K193+I192</f>
        <v>2060496155.7579999</v>
      </c>
    </row>
    <row r="193" spans="2:11" x14ac:dyDescent="0.2">
      <c r="B193" s="39">
        <v>1</v>
      </c>
      <c r="C193" s="46">
        <v>6</v>
      </c>
      <c r="D193" s="46">
        <v>2025</v>
      </c>
      <c r="E193" s="64">
        <v>11.532</v>
      </c>
      <c r="F193" s="47">
        <f t="shared" si="35"/>
        <v>2474435.2237252863</v>
      </c>
      <c r="G193" s="63">
        <v>28535187</v>
      </c>
      <c r="H193" s="60">
        <f t="shared" si="52"/>
        <v>11.516614663771062</v>
      </c>
      <c r="I193" s="61">
        <f t="shared" si="53"/>
        <v>329067776.48400003</v>
      </c>
      <c r="J193" s="61">
        <f t="shared" si="54"/>
        <v>124560769</v>
      </c>
      <c r="K193" s="61">
        <f t="shared" si="55"/>
        <v>1434518378.796</v>
      </c>
    </row>
    <row r="194" spans="2:11" x14ac:dyDescent="0.2">
      <c r="B194" s="39">
        <v>1</v>
      </c>
      <c r="C194" s="46">
        <v>7</v>
      </c>
      <c r="D194" s="46">
        <v>2025</v>
      </c>
      <c r="E194" s="64">
        <v>11.516</v>
      </c>
      <c r="F194" s="47">
        <f t="shared" si="35"/>
        <v>2694128.3431747137</v>
      </c>
      <c r="G194" s="63">
        <v>31025582</v>
      </c>
      <c r="H194" s="60">
        <f t="shared" ref="H194" si="56">K194/J194</f>
        <v>11.512042721199025</v>
      </c>
      <c r="I194" s="61">
        <f t="shared" ref="I194" si="57">G194*E194</f>
        <v>357290602.31199998</v>
      </c>
      <c r="J194" s="61">
        <f t="shared" ref="J194" si="58">J195+G194</f>
        <v>96025582</v>
      </c>
      <c r="K194" s="61">
        <f t="shared" ref="K194" si="59">K195+I194</f>
        <v>1105450602.312</v>
      </c>
    </row>
    <row r="195" spans="2:11" x14ac:dyDescent="0.2">
      <c r="B195" s="39">
        <v>1</v>
      </c>
      <c r="C195" s="46">
        <v>8</v>
      </c>
      <c r="D195" s="46">
        <v>2025</v>
      </c>
      <c r="E195" s="64">
        <v>11.522</v>
      </c>
      <c r="F195" s="47">
        <f t="shared" si="35"/>
        <v>2603714.6328762369</v>
      </c>
      <c r="G195" s="65">
        <v>30000000</v>
      </c>
      <c r="H195" s="60">
        <f t="shared" ref="H195" si="60">K195/J195</f>
        <v>11.510153846153846</v>
      </c>
      <c r="I195" s="61">
        <f t="shared" ref="I195" si="61">G195*E195</f>
        <v>345660000</v>
      </c>
      <c r="J195" s="61">
        <f t="shared" ref="J195" si="62">J196+G195</f>
        <v>65000000</v>
      </c>
      <c r="K195" s="61">
        <f t="shared" ref="K195" si="63">K196+I195</f>
        <v>748160000</v>
      </c>
    </row>
    <row r="196" spans="2:11" x14ac:dyDescent="0.2">
      <c r="B196" s="39">
        <v>1</v>
      </c>
      <c r="C196" s="46">
        <v>9</v>
      </c>
      <c r="D196" s="46">
        <v>2025</v>
      </c>
      <c r="E196" s="67">
        <v>11.5</v>
      </c>
      <c r="F196" s="47">
        <f t="shared" si="35"/>
        <v>3043478.2608695654</v>
      </c>
      <c r="G196" s="65">
        <v>35000000</v>
      </c>
      <c r="H196" s="60">
        <f t="shared" si="36"/>
        <v>11.5</v>
      </c>
      <c r="I196" s="61">
        <f t="shared" si="37"/>
        <v>402500000</v>
      </c>
      <c r="J196" s="61">
        <f t="shared" si="38"/>
        <v>35000000</v>
      </c>
      <c r="K196" s="61">
        <f t="shared" si="39"/>
        <v>402500000</v>
      </c>
    </row>
    <row r="197" spans="2:11" x14ac:dyDescent="0.2">
      <c r="B197" s="39">
        <v>1</v>
      </c>
      <c r="C197" s="46">
        <v>10</v>
      </c>
      <c r="D197" s="46">
        <v>2025</v>
      </c>
      <c r="E197" s="64"/>
      <c r="F197" s="47" t="e">
        <f t="shared" si="35"/>
        <v>#DIV/0!</v>
      </c>
      <c r="G197" s="63"/>
      <c r="H197" s="60" t="e">
        <f t="shared" si="36"/>
        <v>#DIV/0!</v>
      </c>
      <c r="I197" s="61">
        <f t="shared" si="37"/>
        <v>0</v>
      </c>
      <c r="J197" s="61">
        <f t="shared" si="38"/>
        <v>0</v>
      </c>
      <c r="K197" s="61">
        <f t="shared" si="39"/>
        <v>0</v>
      </c>
    </row>
    <row r="198" spans="2:11" x14ac:dyDescent="0.2">
      <c r="B198" s="39">
        <v>1</v>
      </c>
      <c r="C198" s="46">
        <v>11</v>
      </c>
      <c r="D198" s="46">
        <v>2025</v>
      </c>
      <c r="E198" s="64"/>
      <c r="F198" s="47" t="e">
        <f t="shared" si="35"/>
        <v>#DIV/0!</v>
      </c>
      <c r="G198" s="63"/>
      <c r="H198" s="60" t="e">
        <f t="shared" si="36"/>
        <v>#DIV/0!</v>
      </c>
      <c r="I198" s="61">
        <f t="shared" si="37"/>
        <v>0</v>
      </c>
      <c r="J198" s="61">
        <f t="shared" si="38"/>
        <v>0</v>
      </c>
      <c r="K198" s="61">
        <f t="shared" si="39"/>
        <v>0</v>
      </c>
    </row>
    <row r="199" spans="2:11" x14ac:dyDescent="0.2">
      <c r="B199" s="39">
        <v>1</v>
      </c>
      <c r="C199" s="46">
        <v>12</v>
      </c>
      <c r="D199" s="46">
        <v>2025</v>
      </c>
      <c r="E199" s="64"/>
      <c r="F199" s="47" t="e">
        <f t="shared" si="35"/>
        <v>#DIV/0!</v>
      </c>
      <c r="G199" s="63"/>
      <c r="H199" s="60">
        <f>E199</f>
        <v>0</v>
      </c>
      <c r="I199" s="61">
        <f t="shared" ref="I199" si="64">G199*E199</f>
        <v>0</v>
      </c>
      <c r="J199" s="61">
        <f t="shared" ref="J199" si="65">J200+G199</f>
        <v>0</v>
      </c>
      <c r="K199" s="61">
        <f t="shared" ref="K199" si="66">K200+I199</f>
        <v>0</v>
      </c>
    </row>
  </sheetData>
  <phoneticPr fontId="2" type="noConversion"/>
  <conditionalFormatting sqref="E5:E199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2025-2027</vt:lpstr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2025-09-15T09:09:41Z</dcterms:modified>
</cp:coreProperties>
</file>